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MACULADA\Desktop\"/>
    </mc:Choice>
  </mc:AlternateContent>
  <bookViews>
    <workbookView xWindow="0" yWindow="0" windowWidth="24000" windowHeight="9510"/>
  </bookViews>
  <sheets>
    <sheet name="VALORACION OFERTAS" sheetId="2" r:id="rId1"/>
  </sheets>
  <calcPr calcId="171027"/>
</workbook>
</file>

<file path=xl/calcChain.xml><?xml version="1.0" encoding="utf-8"?>
<calcChain xmlns="http://schemas.openxmlformats.org/spreadsheetml/2006/main">
  <c r="D21" i="2" l="1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11" i="2"/>
  <c r="E11" i="2" s="1"/>
  <c r="D12" i="2"/>
  <c r="E12" i="2" s="1"/>
  <c r="D13" i="2"/>
  <c r="E13" i="2" s="1"/>
  <c r="D8" i="2"/>
  <c r="E8" i="2" s="1"/>
  <c r="D16" i="2"/>
  <c r="E16" i="2" s="1"/>
  <c r="D18" i="2"/>
  <c r="E18" i="2" s="1"/>
  <c r="D9" i="2"/>
  <c r="E9" i="2" s="1"/>
  <c r="D17" i="2"/>
  <c r="E17" i="2" s="1"/>
  <c r="D10" i="2"/>
  <c r="E10" i="2" s="1"/>
  <c r="D20" i="2"/>
  <c r="D7" i="2"/>
  <c r="E7" i="2" s="1"/>
  <c r="D19" i="2"/>
  <c r="E19" i="2" s="1"/>
  <c r="D14" i="2"/>
  <c r="E14" i="2" s="1"/>
  <c r="D15" i="2"/>
  <c r="G9" i="2" l="1"/>
  <c r="I9" i="2" s="1"/>
  <c r="G13" i="2"/>
  <c r="G17" i="2"/>
  <c r="G21" i="2"/>
  <c r="I21" i="2" s="1"/>
  <c r="G26" i="2"/>
  <c r="I26" i="2" s="1"/>
  <c r="G30" i="2"/>
  <c r="G10" i="2"/>
  <c r="I10" i="2" s="1"/>
  <c r="G14" i="2"/>
  <c r="I14" i="2" s="1"/>
  <c r="G18" i="2"/>
  <c r="G23" i="2"/>
  <c r="G27" i="2"/>
  <c r="G31" i="2"/>
  <c r="I31" i="2" s="1"/>
  <c r="I15" i="2"/>
  <c r="E15" i="2"/>
  <c r="I23" i="2"/>
  <c r="E20" i="2"/>
  <c r="G7" i="2"/>
  <c r="G11" i="2"/>
  <c r="I11" i="2" s="1"/>
  <c r="G15" i="2"/>
  <c r="G19" i="2"/>
  <c r="I19" i="2" s="1"/>
  <c r="G24" i="2"/>
  <c r="I24" i="2" s="1"/>
  <c r="G28" i="2"/>
  <c r="I28" i="2" s="1"/>
  <c r="G32" i="2"/>
  <c r="G8" i="2"/>
  <c r="I8" i="2" s="1"/>
  <c r="G12" i="2"/>
  <c r="G16" i="2"/>
  <c r="G20" i="2"/>
  <c r="G25" i="2"/>
  <c r="G29" i="2"/>
  <c r="I12" i="2"/>
  <c r="I7" i="2"/>
  <c r="I13" i="2"/>
  <c r="I18" i="2"/>
  <c r="I20" i="2"/>
  <c r="I16" i="2"/>
  <c r="I30" i="2"/>
  <c r="I17" i="2"/>
  <c r="I29" i="2"/>
  <c r="I27" i="2"/>
  <c r="I32" i="2"/>
  <c r="I22" i="2"/>
  <c r="I25" i="2"/>
</calcChain>
</file>

<file path=xl/sharedStrings.xml><?xml version="1.0" encoding="utf-8"?>
<sst xmlns="http://schemas.openxmlformats.org/spreadsheetml/2006/main" count="80" uniqueCount="80">
  <si>
    <t>VALORACIÓN GLOBAL OFERTAS PRESENTADAS</t>
  </si>
  <si>
    <t xml:space="preserve">VALORACION </t>
  </si>
  <si>
    <t xml:space="preserve">PRECIO TIPO: </t>
  </si>
  <si>
    <t xml:space="preserve"> </t>
  </si>
  <si>
    <t xml:space="preserve">EMPRESAS </t>
  </si>
  <si>
    <t>PRECIO</t>
  </si>
  <si>
    <t>GARANTIA</t>
  </si>
  <si>
    <t>TOTAL</t>
  </si>
  <si>
    <t xml:space="preserve">PLAZO GARANTIA </t>
  </si>
  <si>
    <t>BAJA</t>
  </si>
  <si>
    <t>X=</t>
  </si>
  <si>
    <t xml:space="preserve">VALORACION OFERTA ECONOMINA </t>
  </si>
  <si>
    <t xml:space="preserve">(Precio licitación </t>
  </si>
  <si>
    <t xml:space="preserve">Oferta a valorar) </t>
  </si>
  <si>
    <t xml:space="preserve">por </t>
  </si>
  <si>
    <t xml:space="preserve">( Precio licitación </t>
  </si>
  <si>
    <t xml:space="preserve">Mejor oferta) </t>
  </si>
  <si>
    <t>CLASIFICACIÓN</t>
  </si>
  <si>
    <t>NUMERO</t>
  </si>
  <si>
    <t>1 AÑO</t>
  </si>
  <si>
    <t xml:space="preserve">  ADJUDICACIÓN OBRAS COLECTOR DE PLUVIALES 2017</t>
  </si>
  <si>
    <t xml:space="preserve">ANTONIO MIGUEL ALONSO E HIJOS S.L </t>
  </si>
  <si>
    <t>ASFALTECNO OBRAS Y SERVICIOS SlA</t>
  </si>
  <si>
    <t xml:space="preserve">CONSTRUCCIONES ANTOLIN GARCIA LOZOYA, S.A. </t>
  </si>
  <si>
    <t xml:space="preserve">CONSTRUCCIONES ESCAR, S.L. </t>
  </si>
  <si>
    <t xml:space="preserve">CONSTRUCCIONES GISMERO S.A.U </t>
  </si>
  <si>
    <t xml:space="preserve">CONSTRUCCIONES LEONARDO MIGUELEZ S.L </t>
  </si>
  <si>
    <t xml:space="preserve">CONSTRUCCIONES PONCIANO NIETO S.L </t>
  </si>
  <si>
    <t>CONTRATAS E INFRAESTRUCTURAS URBANAS S.L</t>
  </si>
  <si>
    <t xml:space="preserve">EHISA CONTRUCCIONES Y OBRAS S.A </t>
  </si>
  <si>
    <t xml:space="preserve">ELECNOR, S.A. </t>
  </si>
  <si>
    <t xml:space="preserve">ELSAMEX S.A. </t>
  </si>
  <si>
    <t xml:space="preserve">ENTORNO OBRAS Y SERVICIOS, S.L. </t>
  </si>
  <si>
    <t xml:space="preserve">GADITANA DE FIRMES Y CONSTRUCCIONES S.L </t>
  </si>
  <si>
    <t xml:space="preserve">GOSADEX S.L </t>
  </si>
  <si>
    <t xml:space="preserve">HIJOS DE JOSE MARIA MORA, S.L. </t>
  </si>
  <si>
    <t xml:space="preserve">HORMIGONES JOSE LUIS HOLGADO E HIJOS S.L  </t>
  </si>
  <si>
    <t xml:space="preserve">INVERSIONES PROYECTOS Y CONSTRUCCIONES S.A </t>
  </si>
  <si>
    <t xml:space="preserve">MAX INFRAESTRUCTURAS S.A </t>
  </si>
  <si>
    <t>OBRAS PUBLICAS E INGENIERIA CIVIL MJ S.L.</t>
  </si>
  <si>
    <t xml:space="preserve">PROYGOM OBRA CIVIL S.L </t>
  </si>
  <si>
    <t xml:space="preserve">RAMON Y CONCHI S.A </t>
  </si>
  <si>
    <t xml:space="preserve">SEFOMA S.L </t>
  </si>
  <si>
    <t xml:space="preserve">SENDA DESARROLLO DE INFRAESTRUCTURAS Y MEDIO AMBIENTE S.L </t>
  </si>
  <si>
    <t xml:space="preserve">TOLEDANA DE INFRAESTRUCTURAS Y SERVICIOS S.L </t>
  </si>
  <si>
    <t xml:space="preserve">UTE HUNTER TECHNOLOGY </t>
  </si>
  <si>
    <t>AMPLIACION GARANTIA</t>
  </si>
  <si>
    <t xml:space="preserve">Lo que es igual a importe Baja a volorar por 95 dividido entre mayor baja ofertada. </t>
  </si>
  <si>
    <t>PONDERACION CRITERIOS</t>
  </si>
  <si>
    <t>ORDEN</t>
  </si>
  <si>
    <t>PRECIO OFERTADO</t>
  </si>
  <si>
    <t>+GARANTIA OFERTA</t>
  </si>
  <si>
    <t>REPOSICION Y CONSTRUCCION S.L.U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</si>
  <si>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</si>
  <si>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</si>
  <si>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</si>
  <si>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</si>
  <si>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</si>
  <si>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</si>
  <si>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</si>
  <si>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</si>
  <si>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</si>
  <si>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</si>
  <si>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22º</t>
  </si>
  <si>
    <t>23º</t>
  </si>
  <si>
    <t>11º</t>
  </si>
  <si>
    <t>12º</t>
  </si>
  <si>
    <t>13º</t>
  </si>
  <si>
    <t>14º</t>
  </si>
  <si>
    <t>24º</t>
  </si>
  <si>
    <t>15º</t>
  </si>
  <si>
    <t>16º</t>
  </si>
  <si>
    <t>17º</t>
  </si>
  <si>
    <t>18º</t>
  </si>
  <si>
    <t>19º</t>
  </si>
  <si>
    <t>20º</t>
  </si>
  <si>
    <t>21º</t>
  </si>
  <si>
    <t>25º</t>
  </si>
  <si>
    <t>26º</t>
  </si>
  <si>
    <t>BAJA%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</si>
</sst>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7" fillId="0" borderId="0" xfId="0" applyFont="1"/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8" fillId="0" borderId="0" xfId="0" applyFont="1" applyAlignment="1"/>
    <xf numFmtId="4" fontId="9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7" fillId="0" borderId="0" xfId="0" applyNumberFormat="1" applyFont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6" fillId="3" borderId="0" xfId="0" applyFont="1" applyFill="1"/>
    <xf numFmtId="4" fontId="6" fillId="3" borderId="0" xfId="0" applyNumberFormat="1" applyFont="1" applyFill="1"/>
    <xf numFmtId="4" fontId="6" fillId="3" borderId="0" xfId="0" applyNumberFormat="1" applyFont="1" applyFill="1" applyAlignment="1"/>
    <xf numFmtId="0" fontId="6" fillId="3" borderId="0" xfId="0" applyFont="1" applyFill="1" applyAlignment="1"/>
    <xf numFmtId="0" fontId="0" fillId="4" borderId="3" xfId="0" applyFill="1" applyBorder="1"/>
    <xf numFmtId="0" fontId="7" fillId="0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0" fontId="6" fillId="3" borderId="0" xfId="0" applyNumberFormat="1" applyFont="1" applyFill="1"/>
    <xf numFmtId="10" fontId="6" fillId="3" borderId="0" xfId="0" applyNumberFormat="1" applyFont="1" applyFill="1" applyAlignment="1"/>
    <xf numFmtId="10" fontId="6" fillId="3" borderId="0" xfId="1" applyNumberFormat="1" applyFont="1" applyFill="1"/>
    <xf numFmtId="4" fontId="6" fillId="5" borderId="0" xfId="0" applyNumberFormat="1" applyFont="1" applyFill="1"/>
    <xf numFmtId="0" fontId="10" fillId="0" borderId="0" xfId="0" applyFont="1" applyAlignment="1">
      <alignment horizontal="justify" vertical="center" wrapText="1"/>
    </xf>
    <xf numFmtId="0" fontId="6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justify" vertical="center" wrapText="1"/>
    </xf>
    <xf numFmtId="4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0" fillId="5" borderId="0" xfId="0" applyFill="1"/>
    <xf numFmtId="0" fontId="2" fillId="4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justify" vertical="center" wrapText="1"/>
    </xf>
    <xf numFmtId="4" fontId="6" fillId="4" borderId="7" xfId="0" applyNumberFormat="1" applyFont="1" applyFill="1" applyBorder="1" applyAlignment="1">
      <alignment horizontal="center"/>
    </xf>
    <xf numFmtId="4" fontId="11" fillId="4" borderId="7" xfId="0" applyNumberFormat="1" applyFont="1" applyFill="1" applyBorder="1" applyAlignment="1">
      <alignment horizontal="center"/>
    </xf>
    <xf numFmtId="4" fontId="12" fillId="4" borderId="7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justify" vertical="center" wrapText="1"/>
    </xf>
    <xf numFmtId="4" fontId="6" fillId="6" borderId="7" xfId="0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4" fontId="2" fillId="6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justify" vertical="center" wrapText="1"/>
    </xf>
    <xf numFmtId="4" fontId="6" fillId="7" borderId="7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4" fontId="2" fillId="7" borderId="7" xfId="0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justify" vertical="center" wrapText="1"/>
    </xf>
    <xf numFmtId="4" fontId="6" fillId="8" borderId="7" xfId="0" applyNumberFormat="1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4" fontId="2" fillId="8" borderId="7" xfId="0" applyNumberFormat="1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D34" sqref="D34"/>
    </sheetView>
  </sheetViews>
  <sheetFormatPr baseColWidth="10" defaultRowHeight="12.75" x14ac:dyDescent="0.2"/>
  <cols>
    <col min="2" max="2" width="47.28515625" customWidth="1"/>
    <col min="3" max="3" width="17.5703125" customWidth="1"/>
    <col min="4" max="5" width="13.28515625" customWidth="1"/>
    <col min="6" max="6" width="18.28515625" customWidth="1"/>
    <col min="7" max="7" width="12.42578125" customWidth="1"/>
    <col min="8" max="8" width="14.5703125" customWidth="1"/>
    <col min="9" max="9" width="13.42578125" customWidth="1"/>
    <col min="10" max="10" width="15.42578125" bestFit="1" customWidth="1"/>
    <col min="11" max="11" width="3" customWidth="1"/>
  </cols>
  <sheetData>
    <row r="1" spans="1:11" ht="15.75" x14ac:dyDescent="0.25">
      <c r="B1" s="69" t="s">
        <v>20</v>
      </c>
      <c r="C1" s="69"/>
      <c r="D1" s="69"/>
      <c r="E1" s="69"/>
      <c r="F1" s="69"/>
      <c r="G1" s="69"/>
      <c r="H1" s="69"/>
      <c r="I1" s="69"/>
      <c r="J1" s="13"/>
      <c r="K1" s="13"/>
    </row>
    <row r="2" spans="1:11" ht="1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1:11" x14ac:dyDescent="0.2">
      <c r="A3" s="73" t="s">
        <v>2</v>
      </c>
      <c r="B3" s="73"/>
      <c r="C3" s="30">
        <v>198911.42</v>
      </c>
      <c r="D3" s="20"/>
      <c r="E3" s="20"/>
      <c r="F3" s="19" t="s">
        <v>46</v>
      </c>
      <c r="G3" s="21"/>
      <c r="H3" s="22" t="s">
        <v>8</v>
      </c>
      <c r="I3" s="20" t="s">
        <v>19</v>
      </c>
      <c r="J3" s="41"/>
      <c r="K3" s="5"/>
    </row>
    <row r="4" spans="1:11" ht="13.5" thickBot="1" x14ac:dyDescent="0.25">
      <c r="A4" s="73" t="s">
        <v>48</v>
      </c>
      <c r="B4" s="73"/>
      <c r="C4" s="29">
        <v>0.95</v>
      </c>
      <c r="D4" s="20"/>
      <c r="E4" s="20"/>
      <c r="F4" s="27">
        <v>0.05</v>
      </c>
      <c r="G4" s="21"/>
      <c r="H4" s="28" t="s">
        <v>3</v>
      </c>
      <c r="I4" s="20"/>
      <c r="J4" s="41"/>
    </row>
    <row r="5" spans="1:11" ht="13.5" thickBot="1" x14ac:dyDescent="0.25">
      <c r="A5" s="32" t="s">
        <v>18</v>
      </c>
      <c r="B5" s="70"/>
      <c r="C5" s="71"/>
      <c r="D5" s="71"/>
      <c r="E5" s="71"/>
      <c r="F5" s="72"/>
      <c r="G5" s="70" t="s">
        <v>1</v>
      </c>
      <c r="H5" s="71"/>
      <c r="I5" s="72"/>
      <c r="J5" s="23"/>
      <c r="K5" s="5"/>
    </row>
    <row r="6" spans="1:11" x14ac:dyDescent="0.2">
      <c r="A6" s="32" t="s">
        <v>49</v>
      </c>
      <c r="B6" s="7" t="s">
        <v>4</v>
      </c>
      <c r="C6" s="8" t="s">
        <v>50</v>
      </c>
      <c r="D6" s="8" t="s">
        <v>9</v>
      </c>
      <c r="E6" s="8" t="s">
        <v>79</v>
      </c>
      <c r="F6" s="18" t="s">
        <v>51</v>
      </c>
      <c r="G6" s="9" t="s">
        <v>5</v>
      </c>
      <c r="H6" s="10" t="s">
        <v>6</v>
      </c>
      <c r="I6" s="25" t="s">
        <v>7</v>
      </c>
      <c r="J6" s="26" t="s">
        <v>17</v>
      </c>
    </row>
    <row r="7" spans="1:11" s="24" customFormat="1" x14ac:dyDescent="0.2">
      <c r="A7" s="36">
        <v>1</v>
      </c>
      <c r="B7" s="37" t="s">
        <v>21</v>
      </c>
      <c r="C7" s="38">
        <v>160327.79999999999</v>
      </c>
      <c r="D7" s="38">
        <f t="shared" ref="D7:D32" si="0">+$C$3-C7</f>
        <v>38583.620000000024</v>
      </c>
      <c r="E7" s="38">
        <f>D7/C3*100</f>
        <v>19.39738804338133</v>
      </c>
      <c r="F7" s="39">
        <v>36</v>
      </c>
      <c r="G7" s="40">
        <f>D7*G22/D22</f>
        <v>56.595571782286768</v>
      </c>
      <c r="H7" s="40">
        <v>3</v>
      </c>
      <c r="I7" s="40">
        <f>G7+H7</f>
        <v>59.595571782286768</v>
      </c>
      <c r="J7" s="36" t="s">
        <v>68</v>
      </c>
    </row>
    <row r="8" spans="1:11" s="6" customFormat="1" x14ac:dyDescent="0.2">
      <c r="A8" s="36">
        <v>2</v>
      </c>
      <c r="B8" s="37" t="s">
        <v>22</v>
      </c>
      <c r="C8" s="38">
        <v>175900</v>
      </c>
      <c r="D8" s="38">
        <f t="shared" si="0"/>
        <v>23011.420000000013</v>
      </c>
      <c r="E8" s="38">
        <f>D8/C3*100</f>
        <v>11.568677152875392</v>
      </c>
      <c r="F8" s="39">
        <v>60</v>
      </c>
      <c r="G8" s="40">
        <f>D8*G22/D22</f>
        <v>33.753817615411656</v>
      </c>
      <c r="H8" s="40">
        <v>5</v>
      </c>
      <c r="I8" s="40">
        <f t="shared" ref="I8:I32" si="1">G8+H8</f>
        <v>38.753817615411656</v>
      </c>
      <c r="J8" s="36" t="s">
        <v>69</v>
      </c>
    </row>
    <row r="9" spans="1:11" s="6" customFormat="1" ht="25.5" x14ac:dyDescent="0.2">
      <c r="A9" s="36">
        <v>3</v>
      </c>
      <c r="B9" s="37" t="s">
        <v>23</v>
      </c>
      <c r="C9" s="38">
        <v>182160.79</v>
      </c>
      <c r="D9" s="38">
        <f t="shared" si="0"/>
        <v>16750.630000000005</v>
      </c>
      <c r="E9" s="38">
        <f>D9/C3*100</f>
        <v>8.4211504799473058</v>
      </c>
      <c r="F9" s="39">
        <v>60</v>
      </c>
      <c r="G9" s="40">
        <f>D9*G22/D22</f>
        <v>24.570309436064473</v>
      </c>
      <c r="H9" s="40">
        <v>5</v>
      </c>
      <c r="I9" s="40">
        <f t="shared" si="1"/>
        <v>29.570309436064473</v>
      </c>
      <c r="J9" s="36" t="s">
        <v>78</v>
      </c>
    </row>
    <row r="10" spans="1:11" s="6" customFormat="1" x14ac:dyDescent="0.2">
      <c r="A10" s="36">
        <v>4</v>
      </c>
      <c r="B10" s="37" t="s">
        <v>24</v>
      </c>
      <c r="C10" s="38">
        <v>158930.22</v>
      </c>
      <c r="D10" s="38">
        <f t="shared" si="0"/>
        <v>39981.200000000012</v>
      </c>
      <c r="E10" s="38">
        <f>D10/C3*100</f>
        <v>20.100002302532456</v>
      </c>
      <c r="F10" s="39">
        <v>60</v>
      </c>
      <c r="G10" s="40">
        <f>D10*G22/D22</f>
        <v>58.645582621380861</v>
      </c>
      <c r="H10" s="40">
        <v>5</v>
      </c>
      <c r="I10" s="40">
        <f t="shared" si="1"/>
        <v>63.645582621380861</v>
      </c>
      <c r="J10" s="36" t="s">
        <v>67</v>
      </c>
    </row>
    <row r="11" spans="1:11" s="6" customFormat="1" x14ac:dyDescent="0.2">
      <c r="A11" s="36">
        <v>5</v>
      </c>
      <c r="B11" s="37" t="s">
        <v>25</v>
      </c>
      <c r="C11" s="38">
        <v>146806.65</v>
      </c>
      <c r="D11" s="38">
        <f t="shared" si="0"/>
        <v>52104.770000000019</v>
      </c>
      <c r="E11" s="38">
        <f>D11/C3*100</f>
        <v>26.194961556254547</v>
      </c>
      <c r="F11" s="39">
        <v>36</v>
      </c>
      <c r="G11" s="40">
        <f>D11*G22/D22</f>
        <v>76.428786379674634</v>
      </c>
      <c r="H11" s="40">
        <v>3</v>
      </c>
      <c r="I11" s="40">
        <f t="shared" si="1"/>
        <v>79.428786379674634</v>
      </c>
      <c r="J11" s="36" t="s">
        <v>60</v>
      </c>
    </row>
    <row r="12" spans="1:11" s="6" customFormat="1" x14ac:dyDescent="0.2">
      <c r="A12" s="36">
        <v>6</v>
      </c>
      <c r="B12" s="37" t="s">
        <v>26</v>
      </c>
      <c r="C12" s="38">
        <v>170510.06</v>
      </c>
      <c r="D12" s="38">
        <f t="shared" si="0"/>
        <v>28401.360000000015</v>
      </c>
      <c r="E12" s="38">
        <f>D12/C3*100</f>
        <v>14.278395880940378</v>
      </c>
      <c r="F12" s="39">
        <v>60</v>
      </c>
      <c r="G12" s="40">
        <f>D12*G22/D22</f>
        <v>41.659937781746976</v>
      </c>
      <c r="H12" s="40">
        <v>5</v>
      </c>
      <c r="I12" s="40">
        <f t="shared" si="1"/>
        <v>46.659937781746976</v>
      </c>
      <c r="J12" s="36" t="s">
        <v>64</v>
      </c>
    </row>
    <row r="13" spans="1:11" s="6" customFormat="1" x14ac:dyDescent="0.2">
      <c r="A13" s="36">
        <v>7</v>
      </c>
      <c r="B13" s="37" t="s">
        <v>27</v>
      </c>
      <c r="C13" s="38">
        <v>170487.67</v>
      </c>
      <c r="D13" s="38">
        <f t="shared" si="0"/>
        <v>28423.75</v>
      </c>
      <c r="E13" s="38">
        <f>D13/C3*100</f>
        <v>14.289652147674579</v>
      </c>
      <c r="F13" s="39">
        <v>60</v>
      </c>
      <c r="G13" s="40">
        <f>D13*G22/D22</f>
        <v>41.692780082500619</v>
      </c>
      <c r="H13" s="40">
        <v>5</v>
      </c>
      <c r="I13" s="40">
        <f t="shared" si="1"/>
        <v>46.692780082500619</v>
      </c>
      <c r="J13" s="36" t="s">
        <v>63</v>
      </c>
    </row>
    <row r="14" spans="1:11" s="6" customFormat="1" ht="25.5" x14ac:dyDescent="0.2">
      <c r="A14" s="36">
        <v>8</v>
      </c>
      <c r="B14" s="37" t="s">
        <v>28</v>
      </c>
      <c r="C14" s="38">
        <v>164048.01999999999</v>
      </c>
      <c r="D14" s="38">
        <f t="shared" si="0"/>
        <v>34863.400000000023</v>
      </c>
      <c r="E14" s="38">
        <f>D14/C3*100</f>
        <v>17.52709824302698</v>
      </c>
      <c r="F14" s="39">
        <v>6</v>
      </c>
      <c r="G14" s="40">
        <f>D14*G22/D22</f>
        <v>51.138645292343661</v>
      </c>
      <c r="H14" s="40">
        <v>0.5</v>
      </c>
      <c r="I14" s="40">
        <f t="shared" si="1"/>
        <v>51.638645292343661</v>
      </c>
      <c r="J14" s="36" t="s">
        <v>74</v>
      </c>
    </row>
    <row r="15" spans="1:11" s="6" customFormat="1" x14ac:dyDescent="0.2">
      <c r="A15" s="36">
        <v>9</v>
      </c>
      <c r="B15" s="37" t="s">
        <v>29</v>
      </c>
      <c r="C15" s="38">
        <v>167642.54</v>
      </c>
      <c r="D15" s="38">
        <f t="shared" si="0"/>
        <v>31268.880000000005</v>
      </c>
      <c r="E15" s="38">
        <f>D15/C3*100</f>
        <v>15.720002401068777</v>
      </c>
      <c r="F15" s="39">
        <v>60</v>
      </c>
      <c r="G15" s="40">
        <f>D15*G22/D22</f>
        <v>45.866099204577239</v>
      </c>
      <c r="H15" s="40">
        <v>5</v>
      </c>
      <c r="I15" s="40">
        <f t="shared" si="1"/>
        <v>50.866099204577239</v>
      </c>
      <c r="J15" s="36" t="s">
        <v>75</v>
      </c>
    </row>
    <row r="16" spans="1:11" s="6" customFormat="1" x14ac:dyDescent="0.2">
      <c r="A16" s="36">
        <v>10</v>
      </c>
      <c r="B16" s="37" t="s">
        <v>30</v>
      </c>
      <c r="C16" s="38">
        <v>166846.89000000001</v>
      </c>
      <c r="D16" s="38">
        <f t="shared" si="0"/>
        <v>32064.53</v>
      </c>
      <c r="E16" s="38">
        <f>D16/C3*100</f>
        <v>16.12000457288978</v>
      </c>
      <c r="F16" s="39">
        <v>60</v>
      </c>
      <c r="G16" s="40">
        <f>D16*G22/D22</f>
        <v>47.033181678657591</v>
      </c>
      <c r="H16" s="40">
        <v>5</v>
      </c>
      <c r="I16" s="40">
        <f t="shared" si="1"/>
        <v>52.033181678657591</v>
      </c>
      <c r="J16" s="36" t="s">
        <v>73</v>
      </c>
    </row>
    <row r="17" spans="1:10" s="6" customFormat="1" x14ac:dyDescent="0.2">
      <c r="A17" s="36">
        <v>11</v>
      </c>
      <c r="B17" s="37" t="s">
        <v>31</v>
      </c>
      <c r="C17" s="38">
        <v>147802.43</v>
      </c>
      <c r="D17" s="38">
        <f t="shared" si="0"/>
        <v>51108.99000000002</v>
      </c>
      <c r="E17" s="38">
        <f>D17/C3*100</f>
        <v>25.694346759979901</v>
      </c>
      <c r="F17" s="39">
        <v>12</v>
      </c>
      <c r="G17" s="40">
        <f>D17*G22/D22</f>
        <v>74.968147422796932</v>
      </c>
      <c r="H17" s="40">
        <v>1</v>
      </c>
      <c r="I17" s="40">
        <f t="shared" si="1"/>
        <v>75.968147422796932</v>
      </c>
      <c r="J17" s="36" t="s">
        <v>62</v>
      </c>
    </row>
    <row r="18" spans="1:10" s="6" customFormat="1" x14ac:dyDescent="0.2">
      <c r="A18" s="36">
        <v>12</v>
      </c>
      <c r="B18" s="37" t="s">
        <v>32</v>
      </c>
      <c r="C18" s="38">
        <v>176427.69</v>
      </c>
      <c r="D18" s="38">
        <f t="shared" si="0"/>
        <v>22483.73000000001</v>
      </c>
      <c r="E18" s="38">
        <f>D18/C3*100</f>
        <v>11.303388211697452</v>
      </c>
      <c r="F18" s="39">
        <v>24</v>
      </c>
      <c r="G18" s="40">
        <f>D18*G22/D22</f>
        <v>32.979786633513243</v>
      </c>
      <c r="H18" s="40">
        <v>2</v>
      </c>
      <c r="I18" s="40">
        <f t="shared" si="1"/>
        <v>34.979786633513243</v>
      </c>
      <c r="J18" s="36" t="s">
        <v>77</v>
      </c>
    </row>
    <row r="19" spans="1:10" s="6" customFormat="1" x14ac:dyDescent="0.2">
      <c r="A19" s="36">
        <v>13</v>
      </c>
      <c r="B19" s="37" t="s">
        <v>33</v>
      </c>
      <c r="C19" s="38">
        <v>147970.21</v>
      </c>
      <c r="D19" s="38">
        <f t="shared" si="0"/>
        <v>50941.210000000021</v>
      </c>
      <c r="E19" s="38">
        <f>D19/C3*100</f>
        <v>25.609997656243177</v>
      </c>
      <c r="F19" s="39">
        <v>60</v>
      </c>
      <c r="G19" s="40">
        <f>D19*G22/D22</f>
        <v>74.722042857345784</v>
      </c>
      <c r="H19" s="40">
        <v>5</v>
      </c>
      <c r="I19" s="40">
        <f t="shared" si="1"/>
        <v>79.722042857345784</v>
      </c>
      <c r="J19" s="36" t="s">
        <v>59</v>
      </c>
    </row>
    <row r="20" spans="1:10" s="6" customFormat="1" x14ac:dyDescent="0.2">
      <c r="A20" s="53">
        <v>14</v>
      </c>
      <c r="B20" s="54" t="s">
        <v>34</v>
      </c>
      <c r="C20" s="55">
        <v>139536.35999999999</v>
      </c>
      <c r="D20" s="55">
        <f t="shared" si="0"/>
        <v>59375.060000000027</v>
      </c>
      <c r="E20" s="55">
        <f>D20/C3*100</f>
        <v>29.850000568092078</v>
      </c>
      <c r="F20" s="56">
        <v>30</v>
      </c>
      <c r="G20" s="57">
        <f>D20*G22/D22</f>
        <v>87.093058409438612</v>
      </c>
      <c r="H20" s="57">
        <v>2.5</v>
      </c>
      <c r="I20" s="57">
        <f t="shared" si="1"/>
        <v>89.593058409438612</v>
      </c>
      <c r="J20" s="64" t="s">
        <v>54</v>
      </c>
    </row>
    <row r="21" spans="1:10" s="6" customFormat="1" x14ac:dyDescent="0.2">
      <c r="A21" s="36">
        <v>15</v>
      </c>
      <c r="B21" s="37" t="s">
        <v>35</v>
      </c>
      <c r="C21" s="38">
        <v>165129.63</v>
      </c>
      <c r="D21" s="38">
        <f t="shared" si="0"/>
        <v>33781.790000000008</v>
      </c>
      <c r="E21" s="38">
        <f>D21/C3*100</f>
        <v>16.983333586377299</v>
      </c>
      <c r="F21" s="39">
        <v>36</v>
      </c>
      <c r="G21" s="40">
        <f>D21*G22/D22</f>
        <v>49.552108404528568</v>
      </c>
      <c r="H21" s="40">
        <v>3</v>
      </c>
      <c r="I21" s="40">
        <f t="shared" si="1"/>
        <v>52.552108404528568</v>
      </c>
      <c r="J21" s="36" t="s">
        <v>72</v>
      </c>
    </row>
    <row r="22" spans="1:10" s="6" customFormat="1" x14ac:dyDescent="0.2">
      <c r="A22" s="42">
        <v>16</v>
      </c>
      <c r="B22" s="43" t="s">
        <v>36</v>
      </c>
      <c r="C22" s="44">
        <v>134145.85999999999</v>
      </c>
      <c r="D22" s="45">
        <f t="shared" si="0"/>
        <v>64765.560000000027</v>
      </c>
      <c r="E22" s="45">
        <f>D22/C3*100</f>
        <v>32.560000828509509</v>
      </c>
      <c r="F22" s="47">
        <v>12</v>
      </c>
      <c r="G22" s="46">
        <v>95</v>
      </c>
      <c r="H22" s="46">
        <v>1</v>
      </c>
      <c r="I22" s="46">
        <f t="shared" si="1"/>
        <v>96</v>
      </c>
      <c r="J22" s="63" t="s">
        <v>53</v>
      </c>
    </row>
    <row r="23" spans="1:10" s="6" customFormat="1" ht="25.5" x14ac:dyDescent="0.2">
      <c r="A23" s="36">
        <v>17</v>
      </c>
      <c r="B23" s="37" t="s">
        <v>37</v>
      </c>
      <c r="C23" s="38">
        <v>149000</v>
      </c>
      <c r="D23" s="38">
        <f t="shared" si="0"/>
        <v>49911.420000000013</v>
      </c>
      <c r="E23" s="38">
        <f>D23/C3*100</f>
        <v>25.092284796921167</v>
      </c>
      <c r="F23" s="39">
        <v>60</v>
      </c>
      <c r="G23" s="40">
        <f>D23*G22/D22</f>
        <v>73.211517047023136</v>
      </c>
      <c r="H23" s="40">
        <v>5</v>
      </c>
      <c r="I23" s="40">
        <f t="shared" si="1"/>
        <v>78.211517047023136</v>
      </c>
      <c r="J23" s="36" t="s">
        <v>61</v>
      </c>
    </row>
    <row r="24" spans="1:10" s="6" customFormat="1" x14ac:dyDescent="0.2">
      <c r="A24" s="36">
        <v>18</v>
      </c>
      <c r="B24" s="37" t="s">
        <v>38</v>
      </c>
      <c r="C24" s="38">
        <v>161690.20000000001</v>
      </c>
      <c r="D24" s="38">
        <f t="shared" si="0"/>
        <v>37221.22</v>
      </c>
      <c r="E24" s="38">
        <f>D24/C3*100</f>
        <v>18.712460048799613</v>
      </c>
      <c r="F24" s="39">
        <v>12</v>
      </c>
      <c r="G24" s="40">
        <f>D24*G22/D22</f>
        <v>54.597163986538497</v>
      </c>
      <c r="H24" s="40">
        <v>1</v>
      </c>
      <c r="I24" s="40">
        <f t="shared" si="1"/>
        <v>55.597163986538497</v>
      </c>
      <c r="J24" s="36" t="s">
        <v>70</v>
      </c>
    </row>
    <row r="25" spans="1:10" s="6" customFormat="1" x14ac:dyDescent="0.2">
      <c r="A25" s="36">
        <v>19</v>
      </c>
      <c r="B25" s="37" t="s">
        <v>39</v>
      </c>
      <c r="C25" s="38">
        <v>144780</v>
      </c>
      <c r="D25" s="38">
        <f t="shared" si="0"/>
        <v>54131.420000000013</v>
      </c>
      <c r="E25" s="38">
        <f>D25/C3*100</f>
        <v>27.213832167102325</v>
      </c>
      <c r="F25" s="39">
        <v>60</v>
      </c>
      <c r="G25" s="40">
        <f>D25*G22/D22</f>
        <v>79.401535322168129</v>
      </c>
      <c r="H25" s="40">
        <v>5</v>
      </c>
      <c r="I25" s="40">
        <f t="shared" si="1"/>
        <v>84.401535322168129</v>
      </c>
      <c r="J25" s="36" t="s">
        <v>57</v>
      </c>
    </row>
    <row r="26" spans="1:10" s="6" customFormat="1" x14ac:dyDescent="0.2">
      <c r="A26" s="36">
        <v>20</v>
      </c>
      <c r="B26" s="37" t="s">
        <v>40</v>
      </c>
      <c r="C26" s="38">
        <v>143469.75</v>
      </c>
      <c r="D26" s="38">
        <f t="shared" si="0"/>
        <v>55441.670000000013</v>
      </c>
      <c r="E26" s="38">
        <f>D26/C3*100</f>
        <v>27.872542461362958</v>
      </c>
      <c r="F26" s="39">
        <v>24</v>
      </c>
      <c r="G26" s="40">
        <f>D26*G22/D22</f>
        <v>81.323447986862135</v>
      </c>
      <c r="H26" s="40">
        <v>2</v>
      </c>
      <c r="I26" s="40">
        <f t="shared" si="1"/>
        <v>83.323447986862135</v>
      </c>
      <c r="J26" s="36" t="s">
        <v>58</v>
      </c>
    </row>
    <row r="27" spans="1:10" s="6" customFormat="1" x14ac:dyDescent="0.2">
      <c r="A27" s="58">
        <v>21</v>
      </c>
      <c r="B27" s="59" t="s">
        <v>41</v>
      </c>
      <c r="C27" s="60">
        <v>141426.01999999999</v>
      </c>
      <c r="D27" s="60">
        <f t="shared" si="0"/>
        <v>57485.400000000023</v>
      </c>
      <c r="E27" s="38">
        <f>D27/C3*100</f>
        <v>28.899999808960196</v>
      </c>
      <c r="F27" s="61">
        <v>12</v>
      </c>
      <c r="G27" s="62">
        <f>D27*G22/D22</f>
        <v>84.32125036825127</v>
      </c>
      <c r="H27" s="62">
        <v>1</v>
      </c>
      <c r="I27" s="62">
        <f t="shared" si="1"/>
        <v>85.32125036825127</v>
      </c>
      <c r="J27" s="66" t="s">
        <v>56</v>
      </c>
    </row>
    <row r="28" spans="1:10" s="6" customFormat="1" x14ac:dyDescent="0.2">
      <c r="A28" s="36">
        <v>22</v>
      </c>
      <c r="B28" s="37" t="s">
        <v>52</v>
      </c>
      <c r="C28" s="38">
        <v>149680.84</v>
      </c>
      <c r="D28" s="38">
        <f t="shared" si="0"/>
        <v>49230.580000000016</v>
      </c>
      <c r="E28" s="38">
        <f>D28/C3*100</f>
        <v>24.750001784714026</v>
      </c>
      <c r="F28" s="39">
        <v>24</v>
      </c>
      <c r="G28" s="40">
        <f>D28*G22/D22</f>
        <v>72.21284120758007</v>
      </c>
      <c r="H28" s="40">
        <v>2</v>
      </c>
      <c r="I28" s="40">
        <f t="shared" si="1"/>
        <v>74.21284120758007</v>
      </c>
      <c r="J28" s="36" t="s">
        <v>65</v>
      </c>
    </row>
    <row r="29" spans="1:10" s="6" customFormat="1" x14ac:dyDescent="0.2">
      <c r="A29" s="36">
        <v>23</v>
      </c>
      <c r="B29" s="37" t="s">
        <v>42</v>
      </c>
      <c r="C29" s="38">
        <v>156861.54999999999</v>
      </c>
      <c r="D29" s="38">
        <f t="shared" si="0"/>
        <v>42049.870000000024</v>
      </c>
      <c r="E29" s="38">
        <f>D29/C3*100</f>
        <v>21.139997894540205</v>
      </c>
      <c r="F29" s="39">
        <v>60</v>
      </c>
      <c r="G29" s="40">
        <f>D29*G22/D22</f>
        <v>61.679967717410314</v>
      </c>
      <c r="H29" s="40">
        <v>5</v>
      </c>
      <c r="I29" s="40">
        <f t="shared" si="1"/>
        <v>66.679967717410307</v>
      </c>
      <c r="J29" s="36" t="s">
        <v>66</v>
      </c>
    </row>
    <row r="30" spans="1:10" s="6" customFormat="1" ht="25.5" x14ac:dyDescent="0.2">
      <c r="A30" s="48">
        <v>24</v>
      </c>
      <c r="B30" s="49" t="s">
        <v>43</v>
      </c>
      <c r="C30" s="50">
        <v>141113</v>
      </c>
      <c r="D30" s="50">
        <f t="shared" si="0"/>
        <v>57798.420000000013</v>
      </c>
      <c r="E30" s="44">
        <f>D30/C3*100</f>
        <v>29.057366339247899</v>
      </c>
      <c r="F30" s="51">
        <v>12</v>
      </c>
      <c r="G30" s="52">
        <f>D30*G22/D22</f>
        <v>84.780397174053604</v>
      </c>
      <c r="H30" s="52">
        <v>1</v>
      </c>
      <c r="I30" s="52">
        <f t="shared" si="1"/>
        <v>85.780397174053604</v>
      </c>
      <c r="J30" s="65" t="s">
        <v>55</v>
      </c>
    </row>
    <row r="31" spans="1:10" s="6" customFormat="1" ht="25.5" x14ac:dyDescent="0.2">
      <c r="A31" s="36">
        <v>25</v>
      </c>
      <c r="B31" s="37" t="s">
        <v>44</v>
      </c>
      <c r="C31" s="38">
        <v>170338.4</v>
      </c>
      <c r="D31" s="38">
        <f t="shared" si="0"/>
        <v>28573.020000000019</v>
      </c>
      <c r="E31" s="38">
        <f>D31/C3*100</f>
        <v>14.36469560169045</v>
      </c>
      <c r="F31" s="39">
        <v>60</v>
      </c>
      <c r="G31" s="40">
        <f>D31*G22/D22</f>
        <v>41.911733643621716</v>
      </c>
      <c r="H31" s="40">
        <v>5</v>
      </c>
      <c r="I31" s="40">
        <f t="shared" si="1"/>
        <v>46.911733643621716</v>
      </c>
      <c r="J31" s="36" t="s">
        <v>76</v>
      </c>
    </row>
    <row r="32" spans="1:10" s="6" customFormat="1" x14ac:dyDescent="0.2">
      <c r="A32" s="36">
        <v>26</v>
      </c>
      <c r="B32" s="37" t="s">
        <v>45</v>
      </c>
      <c r="C32" s="38">
        <v>165235.72</v>
      </c>
      <c r="D32" s="38">
        <f t="shared" si="0"/>
        <v>33675.700000000012</v>
      </c>
      <c r="E32" s="38">
        <f>D32/C3*100</f>
        <v>16.929998287680018</v>
      </c>
      <c r="F32" s="39">
        <v>60</v>
      </c>
      <c r="G32" s="40">
        <f>D32*G22/D22</f>
        <v>49.396492518554609</v>
      </c>
      <c r="H32" s="40">
        <v>5</v>
      </c>
      <c r="I32" s="40">
        <f t="shared" si="1"/>
        <v>54.396492518554609</v>
      </c>
      <c r="J32" s="36" t="s">
        <v>71</v>
      </c>
    </row>
    <row r="33" spans="1:10" s="6" customFormat="1" x14ac:dyDescent="0.2">
      <c r="A33" s="33"/>
      <c r="B33" s="31"/>
      <c r="C33" s="11"/>
      <c r="D33" s="11"/>
      <c r="E33" s="11"/>
      <c r="F33" s="34"/>
      <c r="G33" s="12"/>
      <c r="H33" s="12"/>
      <c r="I33" s="12"/>
      <c r="J33" s="35"/>
    </row>
    <row r="34" spans="1:10" x14ac:dyDescent="0.2">
      <c r="C34" s="1"/>
      <c r="D34" s="1"/>
      <c r="E34" s="1"/>
      <c r="G34" s="3"/>
      <c r="H34" s="4"/>
      <c r="I34" s="3"/>
    </row>
    <row r="35" spans="1:10" x14ac:dyDescent="0.2">
      <c r="C35" s="68" t="s">
        <v>11</v>
      </c>
      <c r="D35" s="68"/>
      <c r="E35" s="68"/>
      <c r="F35" s="68"/>
      <c r="G35" s="68"/>
      <c r="H35" s="3"/>
      <c r="I35" s="3"/>
    </row>
    <row r="36" spans="1:10" x14ac:dyDescent="0.2">
      <c r="C36" s="17" t="s">
        <v>10</v>
      </c>
      <c r="D36" s="14" t="s">
        <v>12</v>
      </c>
      <c r="E36" s="14"/>
      <c r="F36" s="15" t="s">
        <v>13</v>
      </c>
      <c r="G36" s="15" t="s">
        <v>14</v>
      </c>
    </row>
    <row r="37" spans="1:10" x14ac:dyDescent="0.2">
      <c r="C37" s="1"/>
      <c r="D37" s="16" t="s">
        <v>15</v>
      </c>
      <c r="E37" s="16"/>
      <c r="F37" s="2" t="s">
        <v>16</v>
      </c>
      <c r="G37" s="2"/>
    </row>
    <row r="38" spans="1:10" x14ac:dyDescent="0.2">
      <c r="D38" s="2"/>
      <c r="E38" s="2"/>
      <c r="F38" s="2"/>
      <c r="G38" s="2"/>
    </row>
    <row r="39" spans="1:10" x14ac:dyDescent="0.2">
      <c r="D39" s="2" t="s">
        <v>47</v>
      </c>
      <c r="E39" s="2"/>
      <c r="F39" s="2"/>
      <c r="G39" s="2"/>
      <c r="H39" s="2"/>
    </row>
  </sheetData>
  <mergeCells count="7">
    <mergeCell ref="C35:G35"/>
    <mergeCell ref="B1:I1"/>
    <mergeCell ref="B5:F5"/>
    <mergeCell ref="G5:I5"/>
    <mergeCell ref="B2:K2"/>
    <mergeCell ref="A3:B3"/>
    <mergeCell ref="A4:B4"/>
  </mergeCells>
  <phoneticPr fontId="0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VALORACION OFERTAS</vt:lpstr>
    </vt:vector>
  </TitlesOfParts>
  <Company>Diputación de Toledo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jcalvo</dc:creator>
  <cp:lastModifiedBy>INMACULADA</cp:lastModifiedBy>
  <cp:lastPrinted>2017-12-13T18:38:04Z</cp:lastPrinted>
  <dcterms:created xsi:type="dcterms:W3CDTF">2006-06-23T12:01:36Z</dcterms:created>
  <dcterms:modified xsi:type="dcterms:W3CDTF">2017-12-15T12:24:23Z</dcterms:modified>
</cp:coreProperties>
</file>